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<sst xmlns="http://schemas.openxmlformats.org/spreadsheetml/2006/main" count="46" uniqueCount="45">
  <si>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Bullet Diameter</t>
  </si>
  <si>
    <t>Ogive Length</t>
  </si>
  <si>
    <t>-(.162*c2)</t>
  </si>
  <si>
    <t>Rt/R Ratio</t>
  </si>
  <si>
    <t>+(.018*d2)</t>
  </si>
  <si>
    <t>Rt/R squared</t>
  </si>
  <si>
    <t>Meplat</t>
  </si>
  <si>
    <t>Meplat squared</t>
  </si>
  <si>
    <t>(.072*d2^2)</t>
  </si>
  <si>
    <t>(2.52*f2)</t>
  </si>
  <si>
    <t>-(3.584*f2^2)</t>
  </si>
  <si>
    <t>Boattail length</t>
  </si>
  <si>
    <t>Calibers is caliber of bullet divided into length or dimension</t>
  </si>
  <si>
    <t>Boattail degree</t>
  </si>
  <si>
    <t>-(.171*h2)</t>
  </si>
  <si>
    <t>squared</t>
  </si>
  <si>
    <t>cubed</t>
  </si>
  <si>
    <t>-(.111*i2)</t>
  </si>
  <si>
    <t>(.0118*i2^2)</t>
  </si>
  <si>
    <t>(.000359*i2^3)</t>
  </si>
  <si>
    <t>Calculated Calibers</t>
  </si>
  <si>
    <t>Caliber in inches</t>
  </si>
  <si>
    <t>Dimension in question</t>
  </si>
  <si>
    <t>Form Factor</t>
  </si>
  <si>
    <t>BC G7</t>
  </si>
  <si>
    <t>Bullet Wt</t>
  </si>
  <si>
    <t>BC G1</t>
  </si>
  <si>
    <t>1.47-(.346*b2)</t>
  </si>
  <si>
    <t>Where cell</t>
  </si>
  <si>
    <t xml:space="preserve"> = diameter of bullet</t>
  </si>
  <si>
    <t xml:space="preserve"> = Ogive length in calibers (not radius)</t>
  </si>
  <si>
    <t xml:space="preserve"> = Rt/R Ratio  (from .5 to 1.0   1.0 being perfectly tangent and .5 being very secant)</t>
  </si>
  <si>
    <t xml:space="preserve"> = Meplat diameter in calibers</t>
  </si>
  <si>
    <t xml:space="preserve"> = Length of boattail in calibers   Do not measure the heel length, only the boattail</t>
  </si>
  <si>
    <t xml:space="preserve"> = Degree of boattail</t>
  </si>
  <si>
    <t>ICAO: Berger, Lapua, Nosler</t>
  </si>
  <si>
    <t>ASM: Barnes, Honady, Sierra, Winchester</t>
  </si>
  <si>
    <t>B2</t>
  </si>
  <si>
    <t>C2</t>
  </si>
  <si>
    <t>D2</t>
  </si>
  <si>
    <t>F2</t>
  </si>
  <si>
    <t>H2</t>
  </si>
  <si>
    <t>I2</t>
  </si>
  <si>
    <t>Convert a G1 BC to a G7 BC</t>
  </si>
  <si>
    <t xml:space="preserve">Close, but not perfect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</si>
</sst>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6">
    <font>
      <sz val="10"/>
      <name val="Arial"/>
      <family val="0"/>
    </font>
    <font>
      <sz val="14"/>
      <color indexed="13"/>
      <name val="Arial"/>
      <family val="0"/>
    </font>
    <font>
      <b/>
      <sz val="14"/>
      <color indexed="1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0.140625" style="0" customWidth="1"/>
    <col min="2" max="2" width="14.00390625" style="0" customWidth="1"/>
    <col min="3" max="3" width="12.140625" style="0" customWidth="1"/>
    <col min="4" max="4" width="11.421875" style="3" customWidth="1"/>
    <col min="5" max="5" width="12.57421875" style="3" customWidth="1"/>
    <col min="6" max="6" width="10.57421875" style="3" customWidth="1"/>
    <col min="7" max="7" width="16.140625" style="3" customWidth="1"/>
    <col min="8" max="8" width="14.00390625" style="3" customWidth="1"/>
    <col min="9" max="9" width="13.140625" style="3" customWidth="1"/>
    <col min="10" max="10" width="11.7109375" style="3" customWidth="1"/>
    <col min="11" max="11" width="14.140625" style="3" customWidth="1"/>
    <col min="12" max="16" width="9.140625" style="3" customWidth="1"/>
  </cols>
  <sheetData>
    <row r="1" spans="1:11" ht="12.75">
      <c r="A1" t="s">
        <v>25</v>
      </c>
      <c r="B1" t="s">
        <v>0</v>
      </c>
      <c r="C1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11</v>
      </c>
      <c r="I1" s="3" t="s">
        <v>13</v>
      </c>
      <c r="J1" s="3" t="s">
        <v>15</v>
      </c>
      <c r="K1" s="3" t="s">
        <v>16</v>
      </c>
    </row>
    <row r="2" spans="1:17" ht="24" customHeight="1">
      <c r="A2" s="1">
        <v>120</v>
      </c>
      <c r="B2" s="15">
        <v>0</v>
      </c>
      <c r="C2" s="10">
        <v>0</v>
      </c>
      <c r="D2" s="10">
        <v>0</v>
      </c>
      <c r="E2" s="10"/>
      <c r="F2" s="10">
        <v>0</v>
      </c>
      <c r="G2" s="10"/>
      <c r="H2" s="10">
        <v>0</v>
      </c>
      <c r="I2" s="10">
        <v>0</v>
      </c>
      <c r="J2" s="1"/>
      <c r="K2" s="1"/>
      <c r="L2" s="1"/>
      <c r="M2" s="1"/>
      <c r="N2" s="1"/>
      <c r="O2" s="1"/>
      <c r="P2" s="1"/>
      <c r="Q2" s="1"/>
    </row>
    <row r="3" spans="2:17" ht="24" customHeight="1">
      <c r="B3" s="2" t="s">
        <v>27</v>
      </c>
      <c r="C3" s="2" t="s">
        <v>2</v>
      </c>
      <c r="D3" s="2" t="s">
        <v>4</v>
      </c>
      <c r="E3" s="2" t="s">
        <v>8</v>
      </c>
      <c r="F3" s="2" t="s">
        <v>9</v>
      </c>
      <c r="G3" s="2" t="s">
        <v>10</v>
      </c>
      <c r="H3" s="2" t="s">
        <v>14</v>
      </c>
      <c r="I3" s="2" t="s">
        <v>17</v>
      </c>
      <c r="J3" s="2" t="s">
        <v>18</v>
      </c>
      <c r="K3" s="2" t="s">
        <v>19</v>
      </c>
      <c r="L3" s="2"/>
      <c r="M3" s="2"/>
      <c r="N3" s="2"/>
      <c r="O3" s="2"/>
      <c r="P3" s="2"/>
      <c r="Q3" s="2"/>
    </row>
    <row r="4" spans="2:17" ht="28.5" customHeight="1">
      <c r="B4" s="4">
        <f>1.47-(0.346*B2)</f>
        <v>1.47</v>
      </c>
      <c r="C4" s="4">
        <f>(0.162*C2)</f>
        <v>0</v>
      </c>
      <c r="D4" s="4">
        <f>(0.018*D2)</f>
        <v>0</v>
      </c>
      <c r="E4" s="4">
        <f>(0.072*D2^2)</f>
        <v>0</v>
      </c>
      <c r="F4" s="4">
        <f>(2.52*F2)</f>
        <v>0</v>
      </c>
      <c r="G4" s="4">
        <f>(3.584*F2^2)</f>
        <v>0</v>
      </c>
      <c r="H4" s="4">
        <f>(0.171*H2)</f>
        <v>0</v>
      </c>
      <c r="I4" s="4">
        <f>(0.111*I2)</f>
        <v>0</v>
      </c>
      <c r="J4" s="4">
        <f>(0.0118*I2^2)</f>
        <v>0</v>
      </c>
      <c r="K4" s="4">
        <f>(0.000359*I2^3)</f>
        <v>0</v>
      </c>
      <c r="L4" s="1"/>
      <c r="M4" s="1"/>
      <c r="N4" s="1"/>
      <c r="O4" s="1"/>
      <c r="P4" s="1"/>
      <c r="Q4" s="1"/>
    </row>
    <row r="6" spans="1:11" ht="18">
      <c r="A6" t="s">
        <v>28</v>
      </c>
      <c r="G6" s="5" t="s">
        <v>23</v>
      </c>
      <c r="H6" s="12" t="s">
        <v>24</v>
      </c>
      <c r="J6" s="11" t="s">
        <v>26</v>
      </c>
      <c r="K6" s="11" t="s">
        <v>24</v>
      </c>
    </row>
    <row r="7" spans="1:11" ht="18">
      <c r="A7" s="14" t="s">
        <v>37</v>
      </c>
      <c r="B7" t="s">
        <v>29</v>
      </c>
      <c r="G7" s="6">
        <f>(B4-C4+D4+E4+F4-G4-H4-I4+J4-K4)</f>
        <v>1.47</v>
      </c>
      <c r="H7" s="16" t="e">
        <f>(A2/7000)/(B2^2*G7)</f>
        <v>#DIV/0!</v>
      </c>
      <c r="J7" s="11">
        <v>0</v>
      </c>
      <c r="K7" s="11">
        <f>(J7*0.512)</f>
        <v>0</v>
      </c>
    </row>
    <row r="8" spans="1:10" ht="12.75">
      <c r="A8" s="14" t="s">
        <v>38</v>
      </c>
      <c r="B8" s="13" t="s">
        <v>30</v>
      </c>
      <c r="J8" s="17" t="s">
        <v>43</v>
      </c>
    </row>
    <row r="9" spans="1:10" ht="12.75">
      <c r="A9" s="14" t="s">
        <v>39</v>
      </c>
      <c r="B9" s="13" t="s">
        <v>31</v>
      </c>
      <c r="J9" s="17" t="s">
        <v>44</v>
      </c>
    </row>
    <row r="10" spans="1:2" ht="12.75">
      <c r="A10" s="14" t="s">
        <v>40</v>
      </c>
      <c r="B10" s="13" t="s">
        <v>32</v>
      </c>
    </row>
    <row r="11" spans="1:2" ht="12.75">
      <c r="A11" s="14" t="s">
        <v>41</v>
      </c>
      <c r="B11" s="13" t="s">
        <v>33</v>
      </c>
    </row>
    <row r="12" spans="1:2" ht="12.75">
      <c r="A12" s="14" t="s">
        <v>42</v>
      </c>
      <c r="B12" s="13" t="s">
        <v>34</v>
      </c>
    </row>
    <row r="13" spans="6:8" ht="25.5">
      <c r="F13" s="7" t="s">
        <v>21</v>
      </c>
      <c r="G13" s="7" t="s">
        <v>22</v>
      </c>
      <c r="H13" s="7" t="s">
        <v>20</v>
      </c>
    </row>
    <row r="14" spans="2:8" ht="27" customHeight="1">
      <c r="B14" t="s">
        <v>12</v>
      </c>
      <c r="F14" s="8">
        <v>0</v>
      </c>
      <c r="G14" s="8">
        <v>0</v>
      </c>
      <c r="H14" s="9" t="e">
        <f>(G14/F14)</f>
        <v>#DIV/0!</v>
      </c>
    </row>
    <row r="16" ht="12.75">
      <c r="B16" t="s">
        <v>35</v>
      </c>
    </row>
    <row r="17" ht="12.75">
      <c r="B17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toddhallmeyer</dc:creator>
  <cp:keywords/>
  <dc:description/>
  <cp:lastModifiedBy>bbhllmyr</cp:lastModifiedBy>
  <dcterms:created xsi:type="dcterms:W3CDTF">2011-11-30T19:39:55Z</dcterms:created>
  <dcterms:modified xsi:type="dcterms:W3CDTF">2011-12-02T05:41:03Z</dcterms:modified>
  <cp:category/>
  <cp:version/>
  <cp:contentType/>
  <cp:contentStatus/>
</cp:coreProperties>
</file>